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/Documents/"/>
    </mc:Choice>
  </mc:AlternateContent>
  <xr:revisionPtr revIDLastSave="0" documentId="13_ncr:1_{6E1295B4-AA67-9947-BEA7-E414BF583E5D}" xr6:coauthVersionLast="47" xr6:coauthVersionMax="47" xr10:uidLastSave="{00000000-0000-0000-0000-000000000000}"/>
  <bookViews>
    <workbookView xWindow="3880" yWindow="2560" windowWidth="30680" windowHeight="18000" activeTab="2" xr2:uid="{8E780D53-ED99-4343-8C4C-F413CCC976C2}"/>
  </bookViews>
  <sheets>
    <sheet name="f-c" sheetId="23" r:id="rId1"/>
    <sheet name="Sheet1" sheetId="24" r:id="rId2"/>
    <sheet name="Correlation Length" sheetId="2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23" l="1"/>
  <c r="B15" i="23"/>
  <c r="B16" i="23"/>
  <c r="B17" i="23"/>
  <c r="B18" i="23"/>
  <c r="B19" i="23"/>
  <c r="B20" i="23"/>
  <c r="B21" i="23"/>
  <c r="B22" i="23"/>
  <c r="B23" i="23"/>
  <c r="B24" i="23"/>
  <c r="B25" i="23"/>
  <c r="B14" i="23"/>
  <c r="F10" i="23"/>
  <c r="F25" i="23"/>
  <c r="F24" i="23"/>
  <c r="F23" i="23"/>
  <c r="F22" i="23"/>
  <c r="F21" i="23"/>
  <c r="F20" i="23"/>
  <c r="F19" i="23"/>
  <c r="F18" i="23"/>
  <c r="F17" i="23"/>
  <c r="F16" i="23"/>
  <c r="F15" i="23"/>
  <c r="F14" i="23"/>
  <c r="F7" i="23" l="1"/>
  <c r="C14" i="23" s="1"/>
  <c r="G14" i="23" s="1"/>
  <c r="C15" i="23" l="1"/>
  <c r="C16" i="23"/>
  <c r="G15" i="23"/>
  <c r="H15" i="23" s="1"/>
  <c r="C17" i="23" l="1"/>
  <c r="G16" i="23"/>
  <c r="H16" i="23" s="1"/>
  <c r="C18" i="23" l="1"/>
  <c r="G17" i="23"/>
  <c r="H17" i="23" s="1"/>
  <c r="C19" i="23" l="1"/>
  <c r="G18" i="23"/>
  <c r="H18" i="23" s="1"/>
  <c r="C20" i="23" l="1"/>
  <c r="G19" i="23"/>
  <c r="H19" i="23" s="1"/>
  <c r="C21" i="23" l="1"/>
  <c r="G20" i="23"/>
  <c r="H20" i="23" s="1"/>
  <c r="C22" i="23" l="1"/>
  <c r="G21" i="23"/>
  <c r="H21" i="23" s="1"/>
  <c r="C23" i="23" l="1"/>
  <c r="G22" i="23"/>
  <c r="H22" i="23" s="1"/>
  <c r="C24" i="23" l="1"/>
  <c r="G23" i="23"/>
  <c r="H23" i="23" s="1"/>
  <c r="C25" i="23" l="1"/>
  <c r="G25" i="23" s="1"/>
  <c r="H25" i="23" s="1"/>
  <c r="G24" i="23"/>
  <c r="H24" i="23" s="1"/>
</calcChain>
</file>

<file path=xl/sharedStrings.xml><?xml version="1.0" encoding="utf-8"?>
<sst xmlns="http://schemas.openxmlformats.org/spreadsheetml/2006/main" count="57" uniqueCount="42">
  <si>
    <t>corr_pref</t>
  </si>
  <si>
    <t>corr_exp</t>
  </si>
  <si>
    <t>d [m]</t>
  </si>
  <si>
    <t>xi [Å]</t>
  </si>
  <si>
    <t>D [m]</t>
  </si>
  <si>
    <t>eta_s [Pas]</t>
  </si>
  <si>
    <t>lambda [S/m]</t>
  </si>
  <si>
    <t>c [mol/dm3]</t>
  </si>
  <si>
    <t>lambda [Sm2/mol]</t>
  </si>
  <si>
    <t>K</t>
  </si>
  <si>
    <t>f</t>
  </si>
  <si>
    <t>cross-sectional diiameter</t>
  </si>
  <si>
    <t>solvent viscosity</t>
  </si>
  <si>
    <t>counterion conductance</t>
  </si>
  <si>
    <t>lambda_c [mSm2/mol]</t>
  </si>
  <si>
    <t>lambda_c [Sm2/mol]</t>
  </si>
  <si>
    <t>xi [Å] = corr_exp*c^corr_pref, where c is units of mol of monomers/L.</t>
  </si>
  <si>
    <t>input experimental values of concentration and conductivity on the yellow cells, and the system parameters on F5:F8. The output is f, the fraction of monomers with a free counterion.</t>
  </si>
  <si>
    <t>Notes:</t>
  </si>
  <si>
    <t>Concentration c is in moles of monomers (repeating units) per dm^3.</t>
  </si>
  <si>
    <t>NaPSS</t>
  </si>
  <si>
    <t>Polymer</t>
  </si>
  <si>
    <t>Solvent</t>
  </si>
  <si>
    <t>water</t>
  </si>
  <si>
    <t>corr_preff</t>
  </si>
  <si>
    <t>refs</t>
  </si>
  <si>
    <t>NaCMC</t>
  </si>
  <si>
    <t>CsPSS</t>
  </si>
  <si>
    <t>Glycerol</t>
  </si>
  <si>
    <t>Water</t>
  </si>
  <si>
    <t>quaternised poly(2-viny-pyridine) - XX%</t>
  </si>
  <si>
    <t>NMF</t>
  </si>
  <si>
    <t>Maleate 1</t>
  </si>
  <si>
    <t>NaPAMS</t>
  </si>
  <si>
    <t>Dou</t>
  </si>
  <si>
    <t>Ermi</t>
  </si>
  <si>
    <t>Ethylene Glycol</t>
  </si>
  <si>
    <t>Sodium Hyaluronate</t>
  </si>
  <si>
    <t>Sodium Alginate</t>
  </si>
  <si>
    <t>Sodium-Gamma-polyglutamate</t>
  </si>
  <si>
    <t>MgPSS</t>
  </si>
  <si>
    <t>Conjugated Polyelectrolyte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</si>
</sst>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6FA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/>
    </xf>
    <xf numFmtId="11" fontId="0" fillId="3" borderId="0" xfId="0" applyNumberFormat="1" applyFill="1"/>
    <xf numFmtId="0" fontId="0" fillId="3" borderId="0" xfId="0" applyFill="1"/>
    <xf numFmtId="0" fontId="1" fillId="0" borderId="0" xfId="1"/>
    <xf numFmtId="11" fontId="0" fillId="0" borderId="0" xfId="0" applyNumberFormat="1"/>
    <xf numFmtId="0" fontId="0" fillId="4" borderId="0" xfId="0" applyFill="1"/>
  </cellXfs>
  <cellStyles count="2">
    <cellStyle name="Normal" xfId="0" builtinId="0"/>
    <cellStyle name="Normal 2" xfId="1" xr:uid="{E22B0043-3566-4BDA-A610-4EE5C33A2546}"/>
  </cellStyles>
  <dxfs count="0"/>
  <tableStyles count="0" defaultTableStyle="TableStyleMedium2" defaultPivotStyle="PivotStyleLight16"/>
  <colors>
    <mruColors>
      <color rgb="FFA6FAFF"/>
      <color rgb="FF17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5025-289A-43EE-9882-3E6C01F6CD4A}">
  <dimension ref="A1:H36"/>
  <sheetViews>
    <sheetView zoomScale="150" zoomScaleNormal="46" workbookViewId="0">
      <selection activeCell="H14" sqref="H14"/>
    </sheetView>
  </sheetViews>
  <sheetFormatPr baseColWidth="10" defaultColWidth="11" defaultRowHeight="16" x14ac:dyDescent="0.2"/>
  <cols>
    <col min="2" max="4" width="11.1640625" bestFit="1" customWidth="1"/>
    <col min="5" max="5" width="20.5" bestFit="1" customWidth="1"/>
    <col min="6" max="6" width="11.1640625" bestFit="1" customWidth="1"/>
    <col min="7" max="7" width="12.83203125" bestFit="1" customWidth="1"/>
    <col min="8" max="8" width="11.1640625" bestFit="1" customWidth="1"/>
    <col min="9" max="9" width="18.6640625" bestFit="1" customWidth="1"/>
    <col min="10" max="10" width="12.5" bestFit="1" customWidth="1"/>
    <col min="11" max="11" width="22.1640625" bestFit="1" customWidth="1"/>
    <col min="12" max="12" width="20.5" bestFit="1" customWidth="1"/>
    <col min="13" max="13" width="16.6640625" bestFit="1" customWidth="1"/>
    <col min="14" max="14" width="15.6640625" bestFit="1" customWidth="1"/>
    <col min="15" max="15" width="12.83203125" bestFit="1" customWidth="1"/>
  </cols>
  <sheetData>
    <row r="1" spans="1:8" x14ac:dyDescent="0.2">
      <c r="A1" t="s">
        <v>17</v>
      </c>
    </row>
    <row r="2" spans="1:8" x14ac:dyDescent="0.2">
      <c r="A2" t="s">
        <v>18</v>
      </c>
    </row>
    <row r="3" spans="1:8" x14ac:dyDescent="0.2">
      <c r="A3" t="s">
        <v>16</v>
      </c>
    </row>
    <row r="4" spans="1:8" x14ac:dyDescent="0.2">
      <c r="A4" t="s">
        <v>19</v>
      </c>
    </row>
    <row r="5" spans="1:8" x14ac:dyDescent="0.2">
      <c r="E5" t="s">
        <v>1</v>
      </c>
      <c r="F5" s="6">
        <v>-0.5</v>
      </c>
    </row>
    <row r="6" spans="1:8" x14ac:dyDescent="0.2">
      <c r="E6" t="s">
        <v>0</v>
      </c>
      <c r="F6" s="6">
        <v>18.8</v>
      </c>
    </row>
    <row r="7" spans="1:8" x14ac:dyDescent="0.2">
      <c r="D7" t="s">
        <v>11</v>
      </c>
      <c r="E7" t="s">
        <v>2</v>
      </c>
      <c r="F7" s="6">
        <f>1.2*10^-9</f>
        <v>1.2E-9</v>
      </c>
    </row>
    <row r="8" spans="1:8" x14ac:dyDescent="0.2">
      <c r="D8" t="s">
        <v>12</v>
      </c>
      <c r="E8" t="s">
        <v>5</v>
      </c>
      <c r="F8" s="6">
        <v>8.8999999999999995E-4</v>
      </c>
    </row>
    <row r="9" spans="1:8" x14ac:dyDescent="0.2">
      <c r="D9" t="s">
        <v>13</v>
      </c>
      <c r="E9" t="s">
        <v>14</v>
      </c>
      <c r="F9" s="6">
        <v>7.35</v>
      </c>
    </row>
    <row r="10" spans="1:8" x14ac:dyDescent="0.2">
      <c r="E10" t="s">
        <v>15</v>
      </c>
      <c r="F10">
        <f>F9/1000</f>
        <v>7.3499999999999998E-3</v>
      </c>
    </row>
    <row r="13" spans="1:8" x14ac:dyDescent="0.2">
      <c r="B13" s="1" t="s">
        <v>3</v>
      </c>
      <c r="C13" s="1" t="s">
        <v>4</v>
      </c>
      <c r="D13" s="1" t="s">
        <v>6</v>
      </c>
      <c r="E13" s="1" t="s">
        <v>7</v>
      </c>
      <c r="F13" s="1" t="s">
        <v>8</v>
      </c>
      <c r="G13" s="1" t="s">
        <v>9</v>
      </c>
      <c r="H13" s="1" t="s">
        <v>10</v>
      </c>
    </row>
    <row r="14" spans="1:8" x14ac:dyDescent="0.2">
      <c r="B14">
        <f>F$6*E14^F$5</f>
        <v>75.926732285887695</v>
      </c>
      <c r="C14">
        <f>F7</f>
        <v>1.2E-9</v>
      </c>
      <c r="D14" s="2">
        <v>0.32700000000000001</v>
      </c>
      <c r="E14" s="3">
        <v>6.1309289055474607E-2</v>
      </c>
      <c r="F14" s="5">
        <f>(D14/100)/(E14/1000)*10^-4</f>
        <v>5.3336126554023493E-3</v>
      </c>
      <c r="G14">
        <f t="shared" ref="G14:G25" si="0">E14*6.02*10^23*1000*6.02*10^23*(10^-10*B14)^2*(1.602*10^-19)^2*LN(10^-10*B14/C14)/(3*PI()*F$8)</f>
        <v>7.2299700380912754E-3</v>
      </c>
      <c r="H14" s="5">
        <f t="shared" ref="H14:H25" si="1">(-F$10+SQRT(F$10^2+4*G14*F14))/(2*G14)</f>
        <v>0.48973650467215468</v>
      </c>
    </row>
    <row r="15" spans="1:8" x14ac:dyDescent="0.2">
      <c r="B15">
        <f t="shared" ref="B15:B25" si="2">F$6*E15^F$5</f>
        <v>81.182668901950663</v>
      </c>
      <c r="C15">
        <f t="shared" ref="C15:C25" si="3">C14</f>
        <v>1.2E-9</v>
      </c>
      <c r="D15" s="2">
        <v>0.28499999999999998</v>
      </c>
      <c r="E15" s="3">
        <v>5.3627684908403077E-2</v>
      </c>
      <c r="F15" s="5">
        <f t="shared" ref="F15:F25" si="4">(D15/100)/(E15/1000)*10^-4</f>
        <v>5.3144192311636125E-3</v>
      </c>
      <c r="G15">
        <f t="shared" si="0"/>
        <v>7.492278684908261E-3</v>
      </c>
      <c r="H15">
        <f t="shared" si="1"/>
        <v>0.48413065326416305</v>
      </c>
    </row>
    <row r="16" spans="1:8" x14ac:dyDescent="0.2">
      <c r="B16">
        <f t="shared" si="2"/>
        <v>85.868363354509157</v>
      </c>
      <c r="C16">
        <f t="shared" si="3"/>
        <v>1.2E-9</v>
      </c>
      <c r="D16" s="2">
        <v>0.25800000000000001</v>
      </c>
      <c r="E16" s="3">
        <v>4.7934624299619963E-2</v>
      </c>
      <c r="F16" s="5">
        <f t="shared" si="4"/>
        <v>5.3823307008175622E-3</v>
      </c>
      <c r="G16">
        <f t="shared" si="0"/>
        <v>7.7121868242374554E-3</v>
      </c>
      <c r="H16">
        <f t="shared" si="1"/>
        <v>0.48523472268553847</v>
      </c>
    </row>
    <row r="17" spans="2:8" x14ac:dyDescent="0.2">
      <c r="B17">
        <f t="shared" si="2"/>
        <v>92.002818016040933</v>
      </c>
      <c r="C17">
        <f t="shared" si="3"/>
        <v>1.2E-9</v>
      </c>
      <c r="D17" s="2">
        <v>0.22600000000000001</v>
      </c>
      <c r="E17" s="3">
        <v>4.175547599595919E-2</v>
      </c>
      <c r="F17" s="5">
        <f t="shared" si="4"/>
        <v>5.4124637453988244E-3</v>
      </c>
      <c r="G17">
        <f t="shared" si="0"/>
        <v>7.9826108132844634E-3</v>
      </c>
      <c r="H17">
        <f t="shared" si="1"/>
        <v>0.48301052044149678</v>
      </c>
    </row>
    <row r="18" spans="2:8" x14ac:dyDescent="0.2">
      <c r="B18">
        <f t="shared" si="2"/>
        <v>98.930887796813607</v>
      </c>
      <c r="C18">
        <f t="shared" si="3"/>
        <v>1.2E-9</v>
      </c>
      <c r="D18" s="2">
        <v>0.19700000000000001</v>
      </c>
      <c r="E18" s="3">
        <v>3.611202860105403E-2</v>
      </c>
      <c r="F18" s="5">
        <f t="shared" si="4"/>
        <v>5.4552460116917946E-3</v>
      </c>
      <c r="G18">
        <f t="shared" si="0"/>
        <v>8.2671374473691564E-3</v>
      </c>
      <c r="H18">
        <f t="shared" si="1"/>
        <v>0.48147056136950711</v>
      </c>
    </row>
    <row r="19" spans="2:8" x14ac:dyDescent="0.2">
      <c r="B19">
        <f t="shared" si="2"/>
        <v>108.32262008969224</v>
      </c>
      <c r="C19">
        <f t="shared" si="3"/>
        <v>1.2E-9</v>
      </c>
      <c r="D19" s="2">
        <v>0.16200000000000001</v>
      </c>
      <c r="E19" s="3">
        <v>3.0121554868829146E-2</v>
      </c>
      <c r="F19" s="5">
        <f t="shared" si="4"/>
        <v>5.3782084193682638E-3</v>
      </c>
      <c r="G19">
        <f t="shared" si="0"/>
        <v>8.6225591274575845E-3</v>
      </c>
      <c r="H19">
        <f t="shared" si="1"/>
        <v>0.47122755499794622</v>
      </c>
    </row>
    <row r="20" spans="2:8" x14ac:dyDescent="0.2">
      <c r="B20">
        <f t="shared" si="2"/>
        <v>121.01762715552667</v>
      </c>
      <c r="C20">
        <f t="shared" si="3"/>
        <v>1.2E-9</v>
      </c>
      <c r="D20" s="2">
        <v>0.13500000000000001</v>
      </c>
      <c r="E20" s="3">
        <v>2.4133395597766321E-2</v>
      </c>
      <c r="F20" s="5">
        <f t="shared" si="4"/>
        <v>5.5939082195501331E-3</v>
      </c>
      <c r="G20">
        <f t="shared" si="0"/>
        <v>9.0568687014727541E-3</v>
      </c>
      <c r="H20">
        <f t="shared" si="1"/>
        <v>0.47870301707387986</v>
      </c>
    </row>
    <row r="21" spans="2:8" x14ac:dyDescent="0.2">
      <c r="B21">
        <f t="shared" si="2"/>
        <v>139.76016325402827</v>
      </c>
      <c r="C21">
        <f t="shared" si="3"/>
        <v>1.2E-9</v>
      </c>
      <c r="D21" s="2">
        <v>9.8900000000000002E-2</v>
      </c>
      <c r="E21" s="3">
        <v>1.8094596373499184E-2</v>
      </c>
      <c r="F21" s="5">
        <f t="shared" si="4"/>
        <v>5.4657201497374129E-3</v>
      </c>
      <c r="G21">
        <f t="shared" si="0"/>
        <v>9.6211683609832392E-3</v>
      </c>
      <c r="H21">
        <f t="shared" si="1"/>
        <v>0.46301168003512033</v>
      </c>
    </row>
    <row r="22" spans="2:8" x14ac:dyDescent="0.2">
      <c r="B22">
        <f t="shared" si="2"/>
        <v>153.11831866745882</v>
      </c>
      <c r="C22">
        <f t="shared" si="3"/>
        <v>1.2E-9</v>
      </c>
      <c r="D22" s="2">
        <v>8.4699999999999998E-2</v>
      </c>
      <c r="E22" s="3">
        <v>1.5075141430255757E-2</v>
      </c>
      <c r="F22" s="5">
        <f t="shared" si="4"/>
        <v>5.6185210859784973E-3</v>
      </c>
      <c r="G22">
        <f t="shared" si="0"/>
        <v>9.978904663442402E-3</v>
      </c>
      <c r="H22">
        <f t="shared" si="1"/>
        <v>0.46758657104077622</v>
      </c>
    </row>
    <row r="23" spans="2:8" x14ac:dyDescent="0.2">
      <c r="B23">
        <f t="shared" si="2"/>
        <v>170.89144026368757</v>
      </c>
      <c r="C23">
        <f t="shared" si="3"/>
        <v>1.2E-9</v>
      </c>
      <c r="D23" s="2">
        <v>6.83E-2</v>
      </c>
      <c r="E23" s="3">
        <v>1.2102499643499545E-2</v>
      </c>
      <c r="F23" s="5">
        <f t="shared" si="4"/>
        <v>5.6434622608466734E-3</v>
      </c>
      <c r="G23">
        <f t="shared" si="0"/>
        <v>1.0409276994701474E-2</v>
      </c>
      <c r="H23">
        <f t="shared" si="1"/>
        <v>0.46352875716790043</v>
      </c>
    </row>
    <row r="24" spans="2:8" x14ac:dyDescent="0.2">
      <c r="B24">
        <f t="shared" si="2"/>
        <v>198.3445158546009</v>
      </c>
      <c r="C24">
        <f t="shared" si="3"/>
        <v>1.2E-9</v>
      </c>
      <c r="D24" s="2">
        <v>5.0999999999999997E-2</v>
      </c>
      <c r="E24" s="3">
        <v>8.9841150473366025E-3</v>
      </c>
      <c r="F24" s="5">
        <f t="shared" si="4"/>
        <v>5.6766859875775153E-3</v>
      </c>
      <c r="G24">
        <f t="shared" si="0"/>
        <v>1.0993114218231181E-2</v>
      </c>
      <c r="H24">
        <f t="shared" si="1"/>
        <v>0.45825406114945505</v>
      </c>
    </row>
    <row r="25" spans="2:8" x14ac:dyDescent="0.2">
      <c r="B25">
        <f t="shared" si="2"/>
        <v>241.92214342610026</v>
      </c>
      <c r="C25">
        <f t="shared" si="3"/>
        <v>1.2E-9</v>
      </c>
      <c r="D25" s="2">
        <v>3.5799999999999998E-2</v>
      </c>
      <c r="E25" s="3">
        <v>6.0389920122269911E-3</v>
      </c>
      <c r="F25" s="5">
        <f t="shared" si="4"/>
        <v>5.928141638127135E-3</v>
      </c>
      <c r="G25">
        <f t="shared" si="0"/>
        <v>1.1771463765967586E-2</v>
      </c>
      <c r="H25">
        <f t="shared" si="1"/>
        <v>0.46309066253608649</v>
      </c>
    </row>
    <row r="36" spans="4:5" x14ac:dyDescent="0.2">
      <c r="D36" s="4"/>
      <c r="E36" s="4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1533-4DAA-FA49-8B60-E13B7284D168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E361F-FD05-9447-AA2B-C1095418E5DF}">
  <dimension ref="E3:I21"/>
  <sheetViews>
    <sheetView tabSelected="1" workbookViewId="0">
      <selection activeCell="E22" sqref="E22"/>
    </sheetView>
  </sheetViews>
  <sheetFormatPr baseColWidth="10" defaultRowHeight="16" x14ac:dyDescent="0.2"/>
  <cols>
    <col min="5" max="5" width="33.83203125" bestFit="1" customWidth="1"/>
    <col min="6" max="6" width="13.33203125" bestFit="1" customWidth="1"/>
  </cols>
  <sheetData>
    <row r="3" spans="5:9" x14ac:dyDescent="0.2">
      <c r="E3" t="s">
        <v>21</v>
      </c>
      <c r="F3" t="s">
        <v>22</v>
      </c>
      <c r="G3" t="s">
        <v>24</v>
      </c>
      <c r="H3" t="s">
        <v>1</v>
      </c>
      <c r="I3" t="s">
        <v>25</v>
      </c>
    </row>
    <row r="4" spans="5:9" x14ac:dyDescent="0.2">
      <c r="E4" t="s">
        <v>20</v>
      </c>
      <c r="F4" t="s">
        <v>29</v>
      </c>
    </row>
    <row r="5" spans="5:9" x14ac:dyDescent="0.2">
      <c r="E5" t="s">
        <v>27</v>
      </c>
      <c r="F5" t="s">
        <v>29</v>
      </c>
    </row>
    <row r="6" spans="5:9" x14ac:dyDescent="0.2">
      <c r="E6" t="s">
        <v>27</v>
      </c>
      <c r="F6" t="s">
        <v>36</v>
      </c>
    </row>
    <row r="7" spans="5:9" x14ac:dyDescent="0.2">
      <c r="E7" t="s">
        <v>27</v>
      </c>
      <c r="F7" t="s">
        <v>28</v>
      </c>
    </row>
    <row r="8" spans="5:9" x14ac:dyDescent="0.2">
      <c r="E8" t="s">
        <v>40</v>
      </c>
      <c r="F8" t="s">
        <v>29</v>
      </c>
    </row>
    <row r="9" spans="5:9" x14ac:dyDescent="0.2">
      <c r="E9" t="s">
        <v>33</v>
      </c>
      <c r="F9" t="s">
        <v>23</v>
      </c>
    </row>
    <row r="10" spans="5:9" x14ac:dyDescent="0.2">
      <c r="E10" t="s">
        <v>26</v>
      </c>
      <c r="F10" t="s">
        <v>23</v>
      </c>
    </row>
    <row r="11" spans="5:9" x14ac:dyDescent="0.2">
      <c r="E11" t="s">
        <v>30</v>
      </c>
      <c r="F11" t="s">
        <v>31</v>
      </c>
      <c r="I11" t="s">
        <v>34</v>
      </c>
    </row>
    <row r="12" spans="5:9" x14ac:dyDescent="0.2">
      <c r="E12" t="s">
        <v>30</v>
      </c>
      <c r="F12" t="s">
        <v>29</v>
      </c>
      <c r="I12" t="s">
        <v>35</v>
      </c>
    </row>
    <row r="13" spans="5:9" x14ac:dyDescent="0.2">
      <c r="E13" t="s">
        <v>30</v>
      </c>
      <c r="F13" t="s">
        <v>36</v>
      </c>
    </row>
    <row r="14" spans="5:9" x14ac:dyDescent="0.2">
      <c r="E14" t="s">
        <v>32</v>
      </c>
    </row>
    <row r="15" spans="5:9" x14ac:dyDescent="0.2">
      <c r="E15" t="s">
        <v>32</v>
      </c>
    </row>
    <row r="16" spans="5:9" x14ac:dyDescent="0.2">
      <c r="E16" t="s">
        <v>32</v>
      </c>
    </row>
    <row r="17" spans="5:6" x14ac:dyDescent="0.2">
      <c r="E17" t="s">
        <v>37</v>
      </c>
    </row>
    <row r="18" spans="5:6" x14ac:dyDescent="0.2">
      <c r="E18" t="s">
        <v>38</v>
      </c>
    </row>
    <row r="19" spans="5:6" x14ac:dyDescent="0.2">
      <c r="E19" t="s">
        <v>39</v>
      </c>
      <c r="F19" t="s">
        <v>29</v>
      </c>
    </row>
    <row r="20" spans="5:6" x14ac:dyDescent="0.2">
      <c r="E20" t="s">
        <v>39</v>
      </c>
      <c r="F20" t="s">
        <v>36</v>
      </c>
    </row>
    <row r="21" spans="5:6" x14ac:dyDescent="0.2">
      <c r="E2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f-c</vt:lpstr>
      <vt:lpstr>Sheet1</vt:lpstr>
      <vt:lpstr>Correlation Length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Lopez</dc:creator>
  <cp:lastModifiedBy>c l</cp:lastModifiedBy>
  <dcterms:created xsi:type="dcterms:W3CDTF">2022-05-06T13:39:03Z</dcterms:created>
  <dcterms:modified xsi:type="dcterms:W3CDTF">2026-06-25T04:17:12Z</dcterms:modified>
</cp:coreProperties>
</file>